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5013371\Desktop\"/>
    </mc:Choice>
  </mc:AlternateContent>
  <xr:revisionPtr revIDLastSave="0" documentId="8_{57ED89AC-9FE9-46F2-B778-F51A0176CF9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Vlastné projekty" sheetId="1" r:id="rId1"/>
    <sheet name="Partnerské projekty" sheetId="2" r:id="rId2"/>
    <sheet name="Grantové programy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5" i="3" l="1"/>
  <c r="F85" i="3"/>
  <c r="B84" i="3"/>
  <c r="B81" i="3"/>
  <c r="B72" i="3"/>
  <c r="B44" i="3"/>
  <c r="B26" i="3"/>
  <c r="B23" i="3"/>
  <c r="B3" i="3"/>
  <c r="B85" i="3" s="1"/>
  <c r="F16" i="2"/>
  <c r="E16" i="2"/>
  <c r="A15" i="2"/>
  <c r="A14" i="2"/>
  <c r="A13" i="2"/>
  <c r="A4" i="2"/>
  <c r="A16" i="2" s="1"/>
  <c r="F11" i="1"/>
  <c r="E11" i="1"/>
  <c r="D11" i="1"/>
  <c r="D12" i="1" s="1"/>
  <c r="A7" i="1"/>
  <c r="A6" i="1"/>
  <c r="A4" i="1"/>
</calcChain>
</file>

<file path=xl/sharedStrings.xml><?xml version="1.0" encoding="utf-8"?>
<sst xmlns="http://schemas.openxmlformats.org/spreadsheetml/2006/main" count="228" uniqueCount="208">
  <si>
    <t>Realizácia vlastných projektov</t>
  </si>
  <si>
    <t xml:space="preserve">Celková suma podpory oblasti </t>
  </si>
  <si>
    <t>Verejnoprospešný účel podpory</t>
  </si>
  <si>
    <t>Popis projektu</t>
  </si>
  <si>
    <t>Zdroj výdavkov projektu</t>
  </si>
  <si>
    <t>Podiel zaplatenej dane prijatý v roku 2023</t>
  </si>
  <si>
    <t>Podiel zaplatenej dane prijatý v roku 2024</t>
  </si>
  <si>
    <t>Príspevky od iných organizácií</t>
  </si>
  <si>
    <t>Ochrana a podpora zdravia</t>
  </si>
  <si>
    <t>Podpora pri poskytovaní služby psychologickej podpory a starostlivosti darovaním vozidiel Kia Ceed</t>
  </si>
  <si>
    <t>Podpora a rozvoj športu</t>
  </si>
  <si>
    <t>Zorganizovanie behu Inklúzia v pohybe s cieľom zvýšenia povedomia o športovcoch so zdravoným a intelektuálnym znevýhodnením.</t>
  </si>
  <si>
    <t>Podpora vzdelávania</t>
  </si>
  <si>
    <t>Nákup ročných licencií na vzdelávací softvér pre 11 základných škôl v Žilinskom kraji</t>
  </si>
  <si>
    <t>Nákup počítačového príslušenstva pre základné školy v Žiline.</t>
  </si>
  <si>
    <t>Organizácia vzdelávacej konferencie s workshopmi pre učiteľov základných škôl v Žilinskom kraji.</t>
  </si>
  <si>
    <t>Celkové výdavky nadácie na projekty:</t>
  </si>
  <si>
    <t>Celkové výdavky nadácie na vlastné projekty:</t>
  </si>
  <si>
    <t>Realizácia partnerských projektov</t>
  </si>
  <si>
    <t>Celková suma podpory oblasti</t>
  </si>
  <si>
    <t>Názov podporenej organizácie</t>
  </si>
  <si>
    <t>Informácia o spôsobe použitia poskytnutého príspevku (grantu)</t>
  </si>
  <si>
    <t>Zdroj poskytnutého príspevku (grantu)</t>
  </si>
  <si>
    <t>Podiel zaplatenej dane</t>
  </si>
  <si>
    <t>Príspevky od iných organizácii</t>
  </si>
  <si>
    <t>Žilinská univerzita v Žiline</t>
  </si>
  <si>
    <t>Zabezpečenie celoročnej prevádzky Centra na popularizáciu vedy a techniky MOTIO.</t>
  </si>
  <si>
    <t>Žilinský samosprávny kraj</t>
  </si>
  <si>
    <t>Zakúpenie materiálneho vybavenia do Talentcentra pre žiakov základných škôl.</t>
  </si>
  <si>
    <t>Slovenská organizácia pre výskumné a vývojové aktivity</t>
  </si>
  <si>
    <t>Nákup experimentálnych setov pre školy v rámci podujatia Európska noc vedy 2024.</t>
  </si>
  <si>
    <t>Fakultná nemocnica s poliklinikou Žilina</t>
  </si>
  <si>
    <t xml:space="preserve">Poskytnutie školenia základný kurz bazálnej stimulácie pre zamestnancov neonatológie. </t>
  </si>
  <si>
    <t>ČERVENÝ NOS Clowndoctors</t>
  </si>
  <si>
    <t>Organizácia Národného vzdelávacieho stretnutia pre 68 profesionálnych zdravotných klaunov a 25 členov podporného tímu.</t>
  </si>
  <si>
    <t>SVETIELKO POMOCI n.o.</t>
  </si>
  <si>
    <t>Vzdelávanie zdravotníkov za účelom zlepšenia kvality poskytovanej domácej hospicovej a paliatívnej starostlivosti.</t>
  </si>
  <si>
    <t>Pod krídlami Dominiky, n.o.</t>
  </si>
  <si>
    <t>Zvýšenie odbornosti multidisciplinárneho tímu v oblasti paliatívnej starostlivosti.</t>
  </si>
  <si>
    <t>SVETIELKO NÁDEJE</t>
  </si>
  <si>
    <t>Vzdelávanie lekárov, stredného zdravotného personálu a dobrovoľníkov detského mobilného hospicu.</t>
  </si>
  <si>
    <t>PLAMIENOK, n.o.</t>
  </si>
  <si>
    <t>Vzdelávanie pre zamestnancov detského hospicu.</t>
  </si>
  <si>
    <t>Platforma rodín detí so zdravotným znevýhodnením</t>
  </si>
  <si>
    <t>Zabezpečenie prevádzky komunitného priestoru pre rodiny s deťmi so zdravotným znevýhodnením v Žilinskom kraji.</t>
  </si>
  <si>
    <t>Špeciálne olympiády Slovensko</t>
  </si>
  <si>
    <t>Nákup športových pomôcok a prevádzka gymnastického klubu pre deti s intelektuálnym znevýhodnením.</t>
  </si>
  <si>
    <t>Ochrana a tvorba životného prostredia</t>
  </si>
  <si>
    <t>Mesto Žilina</t>
  </si>
  <si>
    <t>Zabezpečenie správy systému verejných bicyklov v meste Žilina.</t>
  </si>
  <si>
    <t>12 organizácií</t>
  </si>
  <si>
    <t>Celkové výdavky nadácie na partnerské projekty:</t>
  </si>
  <si>
    <t>Program</t>
  </si>
  <si>
    <t>Grantový program Adventný kalendár</t>
  </si>
  <si>
    <t>Martinskí seniori</t>
  </si>
  <si>
    <t>Nákup elektroliečebného prístroja pre klientov CSS.</t>
  </si>
  <si>
    <t>Ipčko, o.z.</t>
  </si>
  <si>
    <t>Distribúcia 50 krabičiek bezpečia - nástroj pomoci mladým ľuďom v núdzi so sklonom k sebapoškodzovaniu.</t>
  </si>
  <si>
    <t>MaLý SeN, o.z.</t>
  </si>
  <si>
    <t>Zabezpečenie psychomotorických hier a animoterapie pre deti so znevýhodnením.</t>
  </si>
  <si>
    <t>DORKA</t>
  </si>
  <si>
    <t>Poskytnutie pomoci rodinám v núdzi so zabezpečením dentálnej starostlivosti.</t>
  </si>
  <si>
    <t>Rodičovské združenie pri ŠZŠ a ŠMŠ</t>
  </si>
  <si>
    <t>Nákup valčekovej šmýkačky a šplhacej veže na podporu pohybových aktivít u zdravotne znevýhodnených detí a žiakov.</t>
  </si>
  <si>
    <t>ZVLÁDNEME TO</t>
  </si>
  <si>
    <t>Zabezpečenie nákupných poukážok pre sociálne znevýhodnené rodiny v obci Habovka.</t>
  </si>
  <si>
    <t>ANGEL ADEL</t>
  </si>
  <si>
    <t>Intenzívne rehabilitácie pre Adelku.</t>
  </si>
  <si>
    <t>MRAVENISKO, o.z.</t>
  </si>
  <si>
    <t>Nákup mechanického invalidného vozíka a mobilnej sprchovacej stoličky zvýšilo kvalitu ošetrovateľskej starostlivosti o klientov CSS TAU.</t>
  </si>
  <si>
    <t>Lepšia budúcnosť pre Viki o.z.</t>
  </si>
  <si>
    <t>Rehabilitácie pre Viki.</t>
  </si>
  <si>
    <t>Poď do toho</t>
  </si>
  <si>
    <t>Intenzívne neurorehabilitácie pre Anetku.</t>
  </si>
  <si>
    <t>Tretí vek</t>
  </si>
  <si>
    <t>Zabezpečenie bezdrôtového signalizačného zariadenia pre klientov ZSS na privolanie pomoci.</t>
  </si>
  <si>
    <t>Občianske združenie Seniori</t>
  </si>
  <si>
    <t>Nákup masážneho kresla a senzomotorických pomôcok pre klientov viacúčelového zariadenia pre seniorov.</t>
  </si>
  <si>
    <t>OZ Downov syndróm</t>
  </si>
  <si>
    <t>Arteterapia a canisterapia pre deti s Downovým syndrómom.</t>
  </si>
  <si>
    <t>Slniečko v nás</t>
  </si>
  <si>
    <t>Nákup nových posteľných obliečok pre obyvateľov CSS Slniečko.</t>
  </si>
  <si>
    <t>Spoločnosť na pomoc osobám s autizmom Kysuce</t>
  </si>
  <si>
    <t xml:space="preserve">Terapie pre deti s autizmom. </t>
  </si>
  <si>
    <t>Aktívny vozík, občianske združenie</t>
  </si>
  <si>
    <t>Zabezpečenie materiálnej pomoci pre ľudí s ŤZP v podobe vitamínov a hygienických balíčkov.</t>
  </si>
  <si>
    <t>Nadácia ŽSK pre podporu rodiny</t>
  </si>
  <si>
    <t>Intenzívne rehabilitácie pre mladého Alexa po operácii nôh.</t>
  </si>
  <si>
    <t>NÁDEJ Riško</t>
  </si>
  <si>
    <t>Rehabilitačný pobyt pre malého Riška.</t>
  </si>
  <si>
    <t>Senior centrum Šírava n.o.</t>
  </si>
  <si>
    <t>Nákup moderných zdravotníckych a terapeutických pomôcok pre klientov v senior centre.</t>
  </si>
  <si>
    <t>Studienka</t>
  </si>
  <si>
    <t>Nákup prístroja EEG Biofeedback na pomoc deťom s poruchami učenia, správania, ADHD, epilepsiou a traumami.</t>
  </si>
  <si>
    <t>Poskytovanie sociálnej pomoci</t>
  </si>
  <si>
    <t>Návrat</t>
  </si>
  <si>
    <t>Poskytnutie materiálnej pomoci pre rodiny v núdzi.</t>
  </si>
  <si>
    <t>Občianske združenie EDUJOY</t>
  </si>
  <si>
    <t>Zabezpečenie potravinových a hygienických balíčkov pre ľudí bez domova.</t>
  </si>
  <si>
    <t>Bratislavská arcidiecézna charita</t>
  </si>
  <si>
    <t xml:space="preserve">Nákup potrebných spotrebičov pre 3 rodiny v núdzi. </t>
  </si>
  <si>
    <t>Grantový program Technické kútiky 2024</t>
  </si>
  <si>
    <t>Obec Nezbudská Lúčka</t>
  </si>
  <si>
    <t>Vytvorenie technického kútika v materskej škole na podporu technického vzdelávania.</t>
  </si>
  <si>
    <t>Materská škola, Klokočov 976</t>
  </si>
  <si>
    <t>Obec Slovenské Pravno</t>
  </si>
  <si>
    <t>Obec Valaská Dubová</t>
  </si>
  <si>
    <t>Obec Sedliacka Dubová</t>
  </si>
  <si>
    <t>Materská škola, Bajzova, Žilina</t>
  </si>
  <si>
    <t>Obec Rajecká Lesná</t>
  </si>
  <si>
    <t>ZŠ s MŠ, Zubrohlava</t>
  </si>
  <si>
    <t>Obec Dubové</t>
  </si>
  <si>
    <t>Obec Necpaly</t>
  </si>
  <si>
    <t>Obec Veterná Poruba</t>
  </si>
  <si>
    <t>Materská škola, Ochodnica</t>
  </si>
  <si>
    <t>Základná škola s materskou školou, Polgrúň 464, Olešná</t>
  </si>
  <si>
    <t>Materská škola Skalité- Ústredie</t>
  </si>
  <si>
    <t>Obec Zborov nad Bystricou</t>
  </si>
  <si>
    <t>ZŠ s MŠ Jozefa Hanulu, Liptovské Sliače</t>
  </si>
  <si>
    <t>Materská škola, Milošová 445, Čadca</t>
  </si>
  <si>
    <t>Spojená škola internátna, M. Urbana 160/45, Námestovo</t>
  </si>
  <si>
    <t xml:space="preserve">Grantový program Inšpirácia pohybom </t>
  </si>
  <si>
    <t>Stredná odborná škola obchodu a služieb, Dolný Kubín</t>
  </si>
  <si>
    <t>Debarierizácia telocvične vrátane vybudovania vchodovej rampy a univerzálnej šatňovej bunky s kompletným hygienickým vybavením.</t>
  </si>
  <si>
    <t>Zakúpenie bezpariérového brodu a bazénového zdviháka bezpečný bezbariérový prístup k vodným aktivitám pre všetkých.</t>
  </si>
  <si>
    <t>Vybudovanie univerzálneho exteriérového športoviska s inkluzívnymi prvkami pre obyvateľov CSS Slniečko.</t>
  </si>
  <si>
    <t>Dobrovoľný hasičský zbor Hliník nad Váhom</t>
  </si>
  <si>
    <t>Vybudovanie detského a workoutového ihriska pre deti a mládež vybavené prvkami a zostavou, ktoré sú prístupné aj pre zdravotne znevýhodnené deti a mládež.</t>
  </si>
  <si>
    <t>Stredná zdravotnícka škola Žilina</t>
  </si>
  <si>
    <t>Vytvorenie bezbariérového vonkajšieho športoviska.</t>
  </si>
  <si>
    <t>Beachvolleyball club Ružomberok</t>
  </si>
  <si>
    <t>Zabezpečenie bezbariérového prístupu k športoviskám a šatniam v športovom areáli.</t>
  </si>
  <si>
    <t>Spojená škola, Vojtaššáka 13, Žilina</t>
  </si>
  <si>
    <t>Renovácia prístupového bezbariérového chodníka ku novovybudovanej hracej ploche a bezbariérového oddychového miesta pre deti so zdravotným znevýhodnením.</t>
  </si>
  <si>
    <t>Obec Vysoká nad Kysucou</t>
  </si>
  <si>
    <t>Zabezpečenie bezbariérovosti detského ihriska pre deti s obmedzenou schopnosťou pohybu.</t>
  </si>
  <si>
    <t>IVADO o.z.</t>
  </si>
  <si>
    <t>Revitalizácia športoviska v Martine a zabezpečenie jeho bezbariérovosti.</t>
  </si>
  <si>
    <t>Mesto Kysucké Nové Mesto</t>
  </si>
  <si>
    <t>Rekonštrukcia športoviska a vytvorenie inkluzívneho priestoru pre deti, mládež, ľudí so zdravotným znevýhodnením, ale aj pre bežnú miestnu verejnosť.</t>
  </si>
  <si>
    <t>REFLEX Žilina</t>
  </si>
  <si>
    <t>Úprava prístupových spevnených ciest pre ľudí na vozíku a lepšie sprístupnenie priestorov pre lukostrelcov so zdravotným znevýhodnením.</t>
  </si>
  <si>
    <t>Farebný štvorlístok</t>
  </si>
  <si>
    <t>Športovo-terapeutické pomôcky na zlepšenie pohybu a mobility pre deti a mládež s viacnásobným znevýhodnením.</t>
  </si>
  <si>
    <t>Zlepšenie podmienok na realizáciu športových aktivít klientov so zdravotným znevýhodnením kúpou športového vybavenia.</t>
  </si>
  <si>
    <t>Liga proti rakovine</t>
  </si>
  <si>
    <t>Zakúpenie cvičebných pomôcok pre onkologických pacientov.</t>
  </si>
  <si>
    <t>BlueSky Butterflies, o.z.</t>
  </si>
  <si>
    <t>Nákup materiálneho vybavenia pre družstvo hokejistov na elektrických vozíkoch.</t>
  </si>
  <si>
    <t>KERIC</t>
  </si>
  <si>
    <t>Popdpora charitatívneho behu na pomoc Detskému oddeleniu Kysuckej nemocnice.</t>
  </si>
  <si>
    <t>Komunitná nadácia Liptov</t>
  </si>
  <si>
    <t>Zorganizovanie 10.ročníka inkluzívneho charitatívneho športového podujatia Barlatón.</t>
  </si>
  <si>
    <t>Zväz diabetikov Slovenska - Základná organizácia DIAZIL Žilina</t>
  </si>
  <si>
    <t>Zabezpečenie športových aktivít pre deti, ktorým bola diagnostikovaná cukrovka.</t>
  </si>
  <si>
    <t>Bodkáčik-združenie pre rodiny, deti a mládež s kožným ochorením SR, Martin</t>
  </si>
  <si>
    <t>Zapojenie detí s kožným ochorením od 6-18 rokov a ich rodinných príslušníkov do bežného športového života cez pravidelné športové aktivity</t>
  </si>
  <si>
    <t>PLUSKI - Centrum handicapovaných lyžiarov Slovenska</t>
  </si>
  <si>
    <t>Nákup špeciálneho športového vybavenia pre zdravotne a mentálne znevýhodnených lyžiarov - MONOSKI.</t>
  </si>
  <si>
    <t>Objatie ako dar</t>
  </si>
  <si>
    <t>Zakúpenie športových pomôcok nordic walking pre športovcov s intelektuálnym znevýhodnením.</t>
  </si>
  <si>
    <t>Telovýchovná jednota Slovan Magura Vavrečka</t>
  </si>
  <si>
    <t>Organizovanie nultého ročníka Vavrečský cross duathlon pod Magurkou aj s účastníkmi so zdravotným znevýhodnením.</t>
  </si>
  <si>
    <t>Mestský hokejový klub Dolný Kubín</t>
  </si>
  <si>
    <t>Nákup hokejovej výstroje a súčiastok pre parahokejové sánky pre slovenských parahokejistov.</t>
  </si>
  <si>
    <t>Terchová pre všetkých, n.o.</t>
  </si>
  <si>
    <t>Zorganizovanie charitatívneho behu Terchovský polmaratón</t>
  </si>
  <si>
    <t>OZ Detská komunita</t>
  </si>
  <si>
    <t>Usporiadanie Inkluzívnej športovej olympiády pre žiakov špeciálnej základnej školy a klientov Špecializovaného zariadenia.</t>
  </si>
  <si>
    <t>Športom k vzdelaniu</t>
  </si>
  <si>
    <t>Príprava 14. ročníka inkluzívneho športového podujatia Parádny deň.</t>
  </si>
  <si>
    <t>Šport spája, o.z.</t>
  </si>
  <si>
    <t>Zorganizovanie športového podujatia zameraného na inklúziu mládeže so seniormi a skupinami ľudí so zdravotným znevýhodnením.</t>
  </si>
  <si>
    <t>Chrabromil</t>
  </si>
  <si>
    <t>Nákup elektrických bicyklov s cieľom začlenenia osôb s mentálnym, fyzickým a kombinovaným znevýhodnením a seniorov do sveta cyklistiky.</t>
  </si>
  <si>
    <t xml:space="preserve">Grantový program Neformálne vzdelávanie </t>
  </si>
  <si>
    <t>Ipčko</t>
  </si>
  <si>
    <t>Vedenie triednických hodín a workshopov zameraných na duševné zdravie a destigmatizáciu psychických ťažkostí.</t>
  </si>
  <si>
    <t>The Duke of Edinburgh's International Award Slovensko, o.z.</t>
  </si>
  <si>
    <t>Prepájanie neformálneho a formálneho vzdelávania v programe na rozvoj dobrovoľníctva, športu a osobnostného rastu mladých ľudí.</t>
  </si>
  <si>
    <t>Truc sphérique</t>
  </si>
  <si>
    <t xml:space="preserve">Realizácia neformálneho vzdelávania zameraného na galerijné vzdelávanie, tvorivé ateliéry a špecializované aktivity. </t>
  </si>
  <si>
    <t>Krajské centrum nepočujúcich ANEPS Žilina</t>
  </si>
  <si>
    <t>Vzdelávanie cez program na tvorbu digitálneho obsahu pre nepočujúcich</t>
  </si>
  <si>
    <t>SYTEV</t>
  </si>
  <si>
    <t>Zorganizovanie workshopov a aktivít v novozriadenej mládežníckej klubovni a podpora rozvoja osobných, sociálnych a občianskych kompetencií mládeže.</t>
  </si>
  <si>
    <t>Slovenský skauting, Žilinská oblasť</t>
  </si>
  <si>
    <t>Uskutočnenie seminára pre pracovníkov s mládežou a radcovský kurz pre mladých lídrov - aktivity zamerané na kľúčové kompetencie a iné zručnosti potrebné v 21. storočí.</t>
  </si>
  <si>
    <t>Karpatská nadácia</t>
  </si>
  <si>
    <t>Realizácia neformálneho vzdelávacieho programu MyMachine Slovakia rozvíjajúci tvorivé myslenie detí a mládeže.</t>
  </si>
  <si>
    <t>Nadácia Polis Žilina</t>
  </si>
  <si>
    <t xml:space="preserve">Podpora občianskeho povedomia žiakov a študentov cez diskusie, literárne súťaže a debaty na témy, ako sú sloboda či morálna integrita. </t>
  </si>
  <si>
    <t>FLL Slovensko o.z.</t>
  </si>
  <si>
    <t>Rozšírenie programu FIRST LEGO League pre študentov v Žilinskom kraji</t>
  </si>
  <si>
    <t>Grantový program Susedstvo 2024: Zelené iniciatívy a šport</t>
  </si>
  <si>
    <t>Obec Nededza</t>
  </si>
  <si>
    <t>Zabezpečenie vybavenia kompostárne do 100 t.</t>
  </si>
  <si>
    <t>Obec Mojš</t>
  </si>
  <si>
    <t>Vykonanie sadových úprav a výsadba živého plota.</t>
  </si>
  <si>
    <t>Obec Varín</t>
  </si>
  <si>
    <t>Zakúpenie zariadenia na zhodnocovanie biologicky rozložiteľného komunálneho odpadu.</t>
  </si>
  <si>
    <t>Obec Teplička nad Váhom</t>
  </si>
  <si>
    <t>Vybudovanie bezbariérového workoutového ihriska</t>
  </si>
  <si>
    <t>SPOLU</t>
  </si>
  <si>
    <t>82 organizácií</t>
  </si>
  <si>
    <t>Celkové výdavky nadácie na grantové programy:</t>
  </si>
  <si>
    <t>Organizácia denného letného bezplatného tábora pre 30 detí vo veku 10-13 rokov.</t>
  </si>
  <si>
    <t>Nákup prístrojového vybavenia pre novorodenecké oddelenie Fakultnej Nemocnice s poliklinikou Žilina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</si>
</sst>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#,##0.00\ _€"/>
    <numFmt numFmtId="166" formatCode="#,##0.00\ [$€-1]"/>
  </numFmts>
  <fonts count="11">
    <font>
      <sz val="11"/>
      <color theme="1"/>
      <name val="Aptos Narrow"/>
      <family val="2"/>
      <scheme val="minor"/>
    </font>
    <font>
      <b/>
      <sz val="11"/>
      <color theme="1"/>
      <name val="Aptos Display"/>
      <family val="1"/>
      <charset val="238"/>
      <scheme val="major"/>
    </font>
    <font>
      <sz val="11"/>
      <color theme="1"/>
      <name val="Aptos Display"/>
      <family val="1"/>
      <charset val="238"/>
      <scheme val="major"/>
    </font>
    <font>
      <sz val="12"/>
      <color theme="1"/>
      <name val="Aptos Narrow"/>
      <family val="2"/>
      <scheme val="minor"/>
    </font>
    <font>
      <b/>
      <sz val="11"/>
      <color theme="0"/>
      <name val="Aptos Display"/>
      <family val="1"/>
      <charset val="238"/>
      <scheme val="major"/>
    </font>
    <font>
      <sz val="11"/>
      <color rgb="FF000000"/>
      <name val="Aptos Display"/>
      <family val="1"/>
      <charset val="238"/>
      <scheme val="major"/>
    </font>
    <font>
      <b/>
      <sz val="10"/>
      <color theme="0"/>
      <name val="Aptos Display"/>
      <family val="1"/>
      <charset val="238"/>
      <scheme val="major"/>
    </font>
    <font>
      <sz val="10"/>
      <color rgb="FF000000"/>
      <name val="Aptos Display"/>
      <family val="1"/>
      <charset val="238"/>
      <scheme val="major"/>
    </font>
    <font>
      <sz val="10"/>
      <color theme="1"/>
      <name val="Aptos Display"/>
      <family val="1"/>
      <charset val="238"/>
      <scheme val="major"/>
    </font>
    <font>
      <b/>
      <sz val="10"/>
      <color theme="1"/>
      <name val="Aptos Display"/>
      <family val="1"/>
      <charset val="238"/>
      <scheme val="maj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3" fontId="4" fillId="3" borderId="11" xfId="1" applyNumberFormat="1" applyFont="1" applyFill="1" applyBorder="1" applyAlignment="1">
      <alignment horizontal="center" vertical="center" wrapText="1"/>
    </xf>
    <xf numFmtId="3" fontId="4" fillId="3" borderId="12" xfId="1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 readingOrder="1"/>
    </xf>
    <xf numFmtId="166" fontId="2" fillId="4" borderId="13" xfId="0" applyNumberFormat="1" applyFont="1" applyFill="1" applyBorder="1" applyAlignment="1">
      <alignment horizontal="right"/>
    </xf>
    <xf numFmtId="166" fontId="2" fillId="4" borderId="0" xfId="0" applyNumberFormat="1" applyFont="1" applyFill="1" applyAlignment="1">
      <alignment horizontal="right"/>
    </xf>
    <xf numFmtId="0" fontId="2" fillId="0" borderId="12" xfId="0" applyFont="1" applyBorder="1"/>
    <xf numFmtId="0" fontId="2" fillId="0" borderId="14" xfId="0" applyFont="1" applyBorder="1" applyAlignment="1">
      <alignment horizontal="right"/>
    </xf>
    <xf numFmtId="166" fontId="2" fillId="0" borderId="11" xfId="0" applyNumberFormat="1" applyFont="1" applyBorder="1" applyAlignment="1">
      <alignment horizontal="right"/>
    </xf>
    <xf numFmtId="166" fontId="2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15" xfId="0" applyFont="1" applyBorder="1" applyAlignment="1">
      <alignment horizontal="left" vertical="center" wrapText="1" readingOrder="1"/>
    </xf>
    <xf numFmtId="166" fontId="2" fillId="4" borderId="16" xfId="0" applyNumberFormat="1" applyFont="1" applyFill="1" applyBorder="1" applyAlignment="1">
      <alignment horizontal="right"/>
    </xf>
    <xf numFmtId="166" fontId="2" fillId="0" borderId="17" xfId="0" applyNumberFormat="1" applyFont="1" applyBorder="1" applyAlignment="1">
      <alignment horizontal="right"/>
    </xf>
    <xf numFmtId="0" fontId="2" fillId="0" borderId="18" xfId="0" applyFont="1" applyBorder="1"/>
    <xf numFmtId="0" fontId="5" fillId="0" borderId="16" xfId="0" applyFont="1" applyBorder="1" applyAlignment="1">
      <alignment horizontal="left" vertical="center" wrapText="1" readingOrder="1"/>
    </xf>
    <xf numFmtId="166" fontId="2" fillId="0" borderId="20" xfId="0" applyNumberFormat="1" applyFont="1" applyBorder="1" applyAlignment="1">
      <alignment horizontal="right"/>
    </xf>
    <xf numFmtId="0" fontId="2" fillId="0" borderId="11" xfId="0" applyFont="1" applyBorder="1"/>
    <xf numFmtId="166" fontId="2" fillId="0" borderId="21" xfId="0" applyNumberFormat="1" applyFont="1" applyBorder="1" applyAlignment="1">
      <alignment horizontal="right"/>
    </xf>
    <xf numFmtId="166" fontId="1" fillId="0" borderId="0" xfId="0" applyNumberFormat="1" applyFont="1" applyAlignment="1">
      <alignment horizontal="right"/>
    </xf>
    <xf numFmtId="166" fontId="1" fillId="0" borderId="11" xfId="0" applyNumberFormat="1" applyFont="1" applyBorder="1" applyAlignment="1">
      <alignment horizontal="right"/>
    </xf>
    <xf numFmtId="166" fontId="1" fillId="0" borderId="11" xfId="0" applyNumberFormat="1" applyFont="1" applyBorder="1"/>
    <xf numFmtId="166" fontId="1" fillId="0" borderId="22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6" fillId="3" borderId="16" xfId="1" applyNumberFormat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wrapText="1"/>
    </xf>
    <xf numFmtId="166" fontId="8" fillId="0" borderId="16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wrapText="1"/>
    </xf>
    <xf numFmtId="166" fontId="7" fillId="0" borderId="9" xfId="0" applyNumberFormat="1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166" fontId="7" fillId="0" borderId="16" xfId="0" applyNumberFormat="1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center" vertical="center" wrapText="1" readingOrder="1"/>
    </xf>
    <xf numFmtId="0" fontId="8" fillId="0" borderId="15" xfId="0" applyFont="1" applyBorder="1" applyAlignment="1">
      <alignment vertical="center" wrapText="1"/>
    </xf>
    <xf numFmtId="166" fontId="8" fillId="0" borderId="1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wrapText="1"/>
    </xf>
    <xf numFmtId="166" fontId="9" fillId="0" borderId="0" xfId="0" applyNumberFormat="1" applyFont="1"/>
    <xf numFmtId="0" fontId="8" fillId="0" borderId="0" xfId="0" applyFont="1"/>
    <xf numFmtId="0" fontId="9" fillId="0" borderId="0" xfId="0" applyFont="1" applyAlignment="1">
      <alignment wrapText="1"/>
    </xf>
    <xf numFmtId="166" fontId="2" fillId="0" borderId="15" xfId="0" applyNumberFormat="1" applyFont="1" applyBorder="1"/>
    <xf numFmtId="166" fontId="2" fillId="0" borderId="16" xfId="0" applyNumberFormat="1" applyFont="1" applyBorder="1"/>
    <xf numFmtId="0" fontId="8" fillId="0" borderId="16" xfId="0" applyFont="1" applyBorder="1" applyAlignment="1">
      <alignment vertical="center" wrapText="1"/>
    </xf>
    <xf numFmtId="166" fontId="8" fillId="0" borderId="15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wrapText="1"/>
    </xf>
    <xf numFmtId="166" fontId="8" fillId="0" borderId="19" xfId="0" applyNumberFormat="1" applyFont="1" applyBorder="1" applyAlignment="1">
      <alignment horizontal="center" vertical="center"/>
    </xf>
    <xf numFmtId="166" fontId="8" fillId="0" borderId="11" xfId="0" applyNumberFormat="1" applyFont="1" applyBorder="1" applyAlignment="1">
      <alignment horizontal="center" vertical="center"/>
    </xf>
    <xf numFmtId="166" fontId="8" fillId="0" borderId="11" xfId="0" applyNumberFormat="1" applyFont="1" applyBorder="1"/>
    <xf numFmtId="166" fontId="8" fillId="0" borderId="16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 wrapText="1" readingOrder="1"/>
    </xf>
    <xf numFmtId="166" fontId="8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wrapText="1"/>
    </xf>
    <xf numFmtId="166" fontId="5" fillId="0" borderId="19" xfId="0" applyNumberFormat="1" applyFont="1" applyBorder="1" applyAlignment="1">
      <alignment horizontal="center" vertical="center" wrapText="1"/>
    </xf>
    <xf numFmtId="166" fontId="5" fillId="0" borderId="9" xfId="0" applyNumberFormat="1" applyFont="1" applyBorder="1" applyAlignment="1">
      <alignment horizontal="center" vertical="center" wrapText="1"/>
    </xf>
    <xf numFmtId="166" fontId="5" fillId="0" borderId="15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15" xfId="0" applyFont="1" applyBorder="1" applyAlignment="1">
      <alignment horizontal="center" vertical="center" wrapText="1" readingOrder="1"/>
    </xf>
    <xf numFmtId="0" fontId="1" fillId="0" borderId="1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5" fontId="4" fillId="3" borderId="3" xfId="1" applyNumberFormat="1" applyFont="1" applyFill="1" applyBorder="1" applyAlignment="1">
      <alignment horizontal="center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165" fontId="4" fillId="3" borderId="9" xfId="1" applyNumberFormat="1" applyFont="1" applyFill="1" applyBorder="1" applyAlignment="1">
      <alignment horizontal="center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165" fontId="4" fillId="3" borderId="10" xfId="1" applyNumberFormat="1" applyFont="1" applyFill="1" applyBorder="1" applyAlignment="1">
      <alignment horizontal="center" vertical="center" wrapText="1"/>
    </xf>
    <xf numFmtId="165" fontId="4" fillId="3" borderId="6" xfId="1" applyNumberFormat="1" applyFont="1" applyFill="1" applyBorder="1" applyAlignment="1">
      <alignment horizontal="center" vertical="center" wrapText="1"/>
    </xf>
    <xf numFmtId="165" fontId="4" fillId="3" borderId="7" xfId="1" applyNumberFormat="1" applyFont="1" applyFill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/>
    </xf>
    <xf numFmtId="165" fontId="6" fillId="3" borderId="5" xfId="1" applyNumberFormat="1" applyFont="1" applyFill="1" applyBorder="1" applyAlignment="1">
      <alignment horizontal="center" vertical="center" wrapText="1"/>
    </xf>
    <xf numFmtId="165" fontId="6" fillId="3" borderId="17" xfId="1" applyNumberFormat="1" applyFont="1" applyFill="1" applyBorder="1" applyAlignment="1">
      <alignment horizontal="center" vertical="center" wrapText="1"/>
    </xf>
    <xf numFmtId="3" fontId="6" fillId="3" borderId="23" xfId="1" applyNumberFormat="1" applyFont="1" applyFill="1" applyBorder="1" applyAlignment="1">
      <alignment horizontal="center" vertical="center" wrapText="1"/>
    </xf>
    <xf numFmtId="3" fontId="6" fillId="3" borderId="24" xfId="1" applyNumberFormat="1" applyFont="1" applyFill="1" applyBorder="1" applyAlignment="1">
      <alignment horizontal="center" vertical="center" wrapText="1"/>
    </xf>
    <xf numFmtId="166" fontId="7" fillId="0" borderId="19" xfId="0" applyNumberFormat="1" applyFont="1" applyBorder="1" applyAlignment="1">
      <alignment horizontal="center" vertical="center" wrapText="1" readingOrder="1"/>
    </xf>
    <xf numFmtId="166" fontId="7" fillId="0" borderId="9" xfId="0" applyNumberFormat="1" applyFont="1" applyBorder="1" applyAlignment="1">
      <alignment horizontal="center" vertical="center" wrapText="1" readingOrder="1"/>
    </xf>
    <xf numFmtId="166" fontId="7" fillId="0" borderId="15" xfId="0" applyNumberFormat="1" applyFont="1" applyBorder="1" applyAlignment="1">
      <alignment horizontal="center" vertical="center" wrapText="1" readingOrder="1"/>
    </xf>
    <xf numFmtId="0" fontId="7" fillId="0" borderId="19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7" fillId="0" borderId="15" xfId="0" applyFont="1" applyBorder="1" applyAlignment="1">
      <alignment horizontal="center" vertical="center" wrapText="1" readingOrder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1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165" fontId="6" fillId="3" borderId="15" xfId="1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166" fontId="8" fillId="0" borderId="12" xfId="0" applyNumberFormat="1" applyFont="1" applyBorder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8" fillId="0" borderId="1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166" fontId="7" fillId="0" borderId="11" xfId="0" applyNumberFormat="1" applyFont="1" applyBorder="1" applyAlignment="1">
      <alignment horizontal="center" vertical="center" wrapText="1" readingOrder="1"/>
    </xf>
    <xf numFmtId="165" fontId="6" fillId="3" borderId="25" xfId="1" applyNumberFormat="1" applyFont="1" applyFill="1" applyBorder="1" applyAlignment="1">
      <alignment horizontal="center" vertical="center" wrapText="1"/>
    </xf>
    <xf numFmtId="165" fontId="6" fillId="3" borderId="26" xfId="1" applyNumberFormat="1" applyFont="1" applyFill="1" applyBorder="1" applyAlignment="1">
      <alignment horizontal="center" vertical="center" wrapText="1"/>
    </xf>
    <xf numFmtId="165" fontId="6" fillId="3" borderId="8" xfId="1" applyNumberFormat="1" applyFont="1" applyFill="1" applyBorder="1" applyAlignment="1">
      <alignment horizontal="center" vertical="center" wrapText="1"/>
    </xf>
    <xf numFmtId="165" fontId="6" fillId="3" borderId="9" xfId="1" applyNumberFormat="1" applyFont="1" applyFill="1" applyBorder="1" applyAlignment="1">
      <alignment horizontal="center" vertical="center" wrapText="1"/>
    </xf>
    <xf numFmtId="165" fontId="6" fillId="3" borderId="10" xfId="1" applyNumberFormat="1" applyFont="1" applyFill="1" applyBorder="1" applyAlignment="1">
      <alignment horizontal="center" vertical="center" wrapText="1"/>
    </xf>
  </cellXfs>
  <cellStyles count="2">
    <cellStyle name="Currency 2 2" xfId="1" xr:uid="{B6C31D6B-2E3D-407C-9A8A-B5A4B4106BEF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C4" sqref="C4"/>
    </sheetView>
  </sheetViews>
  <sheetFormatPr defaultRowHeight="14.25"/>
  <cols>
    <col min="1" max="1" width="13.25" bestFit="1" customWidth="1"/>
    <col min="3" max="3" width="42.125" customWidth="1"/>
    <col min="4" max="4" width="14.375" bestFit="1" customWidth="1"/>
    <col min="5" max="5" width="13.125" bestFit="1" customWidth="1"/>
    <col min="6" max="6" width="14.375" bestFit="1" customWidth="1"/>
  </cols>
  <sheetData>
    <row r="1" spans="1:6" ht="15">
      <c r="A1" s="61" t="s">
        <v>0</v>
      </c>
      <c r="B1" s="62"/>
      <c r="C1" s="62"/>
      <c r="D1" s="63"/>
      <c r="E1" s="63"/>
      <c r="F1" s="1"/>
    </row>
    <row r="2" spans="1:6">
      <c r="A2" s="64" t="s">
        <v>1</v>
      </c>
      <c r="B2" s="66" t="s">
        <v>2</v>
      </c>
      <c r="C2" s="68" t="s">
        <v>3</v>
      </c>
      <c r="D2" s="70" t="s">
        <v>4</v>
      </c>
      <c r="E2" s="71"/>
      <c r="F2" s="71"/>
    </row>
    <row r="3" spans="1:6" ht="57">
      <c r="A3" s="65"/>
      <c r="B3" s="67"/>
      <c r="C3" s="69"/>
      <c r="D3" s="2" t="s">
        <v>5</v>
      </c>
      <c r="E3" s="2" t="s">
        <v>6</v>
      </c>
      <c r="F3" s="3" t="s">
        <v>7</v>
      </c>
    </row>
    <row r="4" spans="1:6" ht="30">
      <c r="A4" s="72">
        <f>D4+E4+D5+E5+F5</f>
        <v>342032.02999999997</v>
      </c>
      <c r="B4" s="73" t="s">
        <v>8</v>
      </c>
      <c r="C4" s="4" t="s">
        <v>207</v>
      </c>
      <c r="D4" s="5">
        <v>212710.8</v>
      </c>
      <c r="E4" s="6">
        <v>26160</v>
      </c>
      <c r="F4" s="7"/>
    </row>
    <row r="5" spans="1:6" ht="30">
      <c r="A5" s="72"/>
      <c r="B5" s="73"/>
      <c r="C5" s="4" t="s">
        <v>9</v>
      </c>
      <c r="D5" s="1"/>
      <c r="E5" s="8"/>
      <c r="F5" s="9">
        <v>103161.23</v>
      </c>
    </row>
    <row r="6" spans="1:6" ht="45">
      <c r="A6" s="10">
        <f>D6</f>
        <v>12022.6</v>
      </c>
      <c r="B6" s="11" t="s">
        <v>10</v>
      </c>
      <c r="C6" s="12" t="s">
        <v>11</v>
      </c>
      <c r="D6" s="13">
        <v>12022.6</v>
      </c>
      <c r="E6" s="14"/>
      <c r="F6" s="15"/>
    </row>
    <row r="7" spans="1:6" ht="30">
      <c r="A7" s="53">
        <f>SUM(D7:D10)</f>
        <v>64304.18</v>
      </c>
      <c r="B7" s="56" t="s">
        <v>12</v>
      </c>
      <c r="C7" s="16" t="s">
        <v>13</v>
      </c>
      <c r="D7" s="13">
        <v>40000</v>
      </c>
      <c r="E7" s="17"/>
      <c r="F7" s="18"/>
    </row>
    <row r="8" spans="1:6" ht="30">
      <c r="A8" s="54"/>
      <c r="B8" s="57"/>
      <c r="C8" s="16" t="s">
        <v>206</v>
      </c>
      <c r="D8" s="13">
        <v>5231.2299999999996</v>
      </c>
      <c r="E8" s="17"/>
      <c r="F8" s="18"/>
    </row>
    <row r="9" spans="1:6" ht="30">
      <c r="A9" s="54"/>
      <c r="B9" s="57"/>
      <c r="C9" s="16" t="s">
        <v>14</v>
      </c>
      <c r="D9" s="13">
        <v>7282.8</v>
      </c>
      <c r="E9" s="17"/>
      <c r="F9" s="18"/>
    </row>
    <row r="10" spans="1:6" ht="30">
      <c r="A10" s="55"/>
      <c r="B10" s="58"/>
      <c r="C10" s="16" t="s">
        <v>15</v>
      </c>
      <c r="D10" s="13">
        <v>11790.15</v>
      </c>
      <c r="E10" s="19"/>
      <c r="F10" s="7"/>
    </row>
    <row r="11" spans="1:6">
      <c r="A11" s="59" t="s">
        <v>16</v>
      </c>
      <c r="B11" s="59"/>
      <c r="C11" s="59"/>
      <c r="D11" s="20">
        <f>SUM(D4:D10)</f>
        <v>289037.58</v>
      </c>
      <c r="E11" s="21">
        <f>SUM(E4:E10)</f>
        <v>26160</v>
      </c>
      <c r="F11" s="22">
        <f>F5</f>
        <v>103161.23</v>
      </c>
    </row>
    <row r="12" spans="1:6" ht="15">
      <c r="A12" s="60" t="s">
        <v>17</v>
      </c>
      <c r="B12" s="60"/>
      <c r="C12" s="60"/>
      <c r="D12" s="23">
        <f>D11+E11+F11</f>
        <v>418358.81</v>
      </c>
      <c r="E12" s="24"/>
      <c r="F12" s="1"/>
    </row>
  </sheetData>
  <mergeCells count="11">
    <mergeCell ref="A7:A10"/>
    <mergeCell ref="B7:B10"/>
    <mergeCell ref="A11:C11"/>
    <mergeCell ref="A12:C12"/>
    <mergeCell ref="A1:E1"/>
    <mergeCell ref="A2:A3"/>
    <mergeCell ref="B2:B3"/>
    <mergeCell ref="C2:C3"/>
    <mergeCell ref="D2:F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FE837-2DE1-4A1A-9EE9-6DE17896B616}">
  <dimension ref="A1:F16"/>
  <sheetViews>
    <sheetView topLeftCell="A7" workbookViewId="0">
      <selection activeCell="D21" sqref="D21"/>
    </sheetView>
  </sheetViews>
  <sheetFormatPr defaultRowHeight="14.25"/>
  <cols>
    <col min="1" max="1" width="16.375" customWidth="1"/>
    <col min="2" max="2" width="11.625" customWidth="1"/>
    <col min="3" max="3" width="22.75" customWidth="1"/>
    <col min="4" max="4" width="26.625" customWidth="1"/>
    <col min="5" max="5" width="14.75" customWidth="1"/>
    <col min="6" max="6" width="20.75" customWidth="1"/>
  </cols>
  <sheetData>
    <row r="1" spans="1:6" ht="15">
      <c r="A1" s="74" t="s">
        <v>18</v>
      </c>
      <c r="B1" s="74"/>
      <c r="C1" s="74"/>
      <c r="D1" s="74"/>
      <c r="E1" s="74"/>
      <c r="F1" s="74"/>
    </row>
    <row r="2" spans="1:6">
      <c r="A2" s="85" t="s">
        <v>19</v>
      </c>
      <c r="B2" s="87" t="s">
        <v>2</v>
      </c>
      <c r="C2" s="87" t="s">
        <v>20</v>
      </c>
      <c r="D2" s="75" t="s">
        <v>21</v>
      </c>
      <c r="E2" s="77" t="s">
        <v>22</v>
      </c>
      <c r="F2" s="78"/>
    </row>
    <row r="3" spans="1:6" ht="25.5">
      <c r="A3" s="86"/>
      <c r="B3" s="88"/>
      <c r="C3" s="88"/>
      <c r="D3" s="76"/>
      <c r="E3" s="25" t="s">
        <v>23</v>
      </c>
      <c r="F3" s="25" t="s">
        <v>24</v>
      </c>
    </row>
    <row r="4" spans="1:6" ht="38.25">
      <c r="A4" s="79">
        <f>SUM(E4:E12)</f>
        <v>175164.36</v>
      </c>
      <c r="B4" s="82" t="s">
        <v>12</v>
      </c>
      <c r="C4" s="26" t="s">
        <v>25</v>
      </c>
      <c r="D4" s="26" t="s">
        <v>26</v>
      </c>
      <c r="E4" s="27">
        <v>79979.759999999995</v>
      </c>
      <c r="F4" s="27"/>
    </row>
    <row r="5" spans="1:6" ht="38.25">
      <c r="A5" s="80"/>
      <c r="B5" s="83"/>
      <c r="C5" s="26" t="s">
        <v>27</v>
      </c>
      <c r="D5" s="26" t="s">
        <v>28</v>
      </c>
      <c r="E5" s="27">
        <v>3498.6</v>
      </c>
      <c r="F5" s="27"/>
    </row>
    <row r="6" spans="1:6" ht="38.25">
      <c r="A6" s="80"/>
      <c r="B6" s="83"/>
      <c r="C6" s="26" t="s">
        <v>29</v>
      </c>
      <c r="D6" s="26" t="s">
        <v>30</v>
      </c>
      <c r="E6" s="27">
        <v>10000</v>
      </c>
      <c r="F6" s="27"/>
    </row>
    <row r="7" spans="1:6" ht="38.25">
      <c r="A7" s="80"/>
      <c r="B7" s="83"/>
      <c r="C7" s="28" t="s">
        <v>31</v>
      </c>
      <c r="D7" s="28" t="s">
        <v>32</v>
      </c>
      <c r="E7" s="27">
        <v>8364</v>
      </c>
      <c r="F7" s="27"/>
    </row>
    <row r="8" spans="1:6" ht="63.75">
      <c r="A8" s="80"/>
      <c r="B8" s="83"/>
      <c r="C8" s="28" t="s">
        <v>33</v>
      </c>
      <c r="D8" s="28" t="s">
        <v>34</v>
      </c>
      <c r="E8" s="27">
        <v>20000</v>
      </c>
      <c r="F8" s="27"/>
    </row>
    <row r="9" spans="1:6" ht="51">
      <c r="A9" s="80"/>
      <c r="B9" s="83"/>
      <c r="C9" s="28" t="s">
        <v>35</v>
      </c>
      <c r="D9" s="28" t="s">
        <v>36</v>
      </c>
      <c r="E9" s="27">
        <v>12500</v>
      </c>
      <c r="F9" s="27"/>
    </row>
    <row r="10" spans="1:6" ht="38.25">
      <c r="A10" s="80"/>
      <c r="B10" s="83"/>
      <c r="C10" s="28" t="s">
        <v>37</v>
      </c>
      <c r="D10" s="28" t="s">
        <v>38</v>
      </c>
      <c r="E10" s="27">
        <v>10822</v>
      </c>
      <c r="F10" s="27"/>
    </row>
    <row r="11" spans="1:6" ht="51">
      <c r="A11" s="80"/>
      <c r="B11" s="83"/>
      <c r="C11" s="28" t="s">
        <v>39</v>
      </c>
      <c r="D11" s="28" t="s">
        <v>40</v>
      </c>
      <c r="E11" s="27">
        <v>15000</v>
      </c>
      <c r="F11" s="27"/>
    </row>
    <row r="12" spans="1:6" ht="25.5">
      <c r="A12" s="81"/>
      <c r="B12" s="84"/>
      <c r="C12" s="28" t="s">
        <v>41</v>
      </c>
      <c r="D12" s="28" t="s">
        <v>42</v>
      </c>
      <c r="E12" s="27">
        <v>15000</v>
      </c>
      <c r="F12" s="27"/>
    </row>
    <row r="13" spans="1:6" ht="51">
      <c r="A13" s="29">
        <f>E13</f>
        <v>22976.76</v>
      </c>
      <c r="B13" s="30" t="s">
        <v>8</v>
      </c>
      <c r="C13" s="28" t="s">
        <v>43</v>
      </c>
      <c r="D13" s="28" t="s">
        <v>44</v>
      </c>
      <c r="E13" s="27">
        <v>22976.76</v>
      </c>
      <c r="F13" s="27"/>
    </row>
    <row r="14" spans="1:6" ht="38.25">
      <c r="A14" s="31">
        <f>SUM(E14:F14)</f>
        <v>13000</v>
      </c>
      <c r="B14" s="32" t="s">
        <v>10</v>
      </c>
      <c r="C14" s="33" t="s">
        <v>45</v>
      </c>
      <c r="D14" s="33" t="s">
        <v>46</v>
      </c>
      <c r="E14" s="27">
        <v>13000</v>
      </c>
      <c r="F14" s="27"/>
    </row>
    <row r="15" spans="1:6" ht="51">
      <c r="A15" s="34">
        <f>E15</f>
        <v>113422.13</v>
      </c>
      <c r="B15" s="35" t="s">
        <v>47</v>
      </c>
      <c r="C15" s="36" t="s">
        <v>48</v>
      </c>
      <c r="D15" s="28" t="s">
        <v>49</v>
      </c>
      <c r="E15" s="27">
        <v>113422.13</v>
      </c>
      <c r="F15" s="27"/>
    </row>
    <row r="16" spans="1:6" ht="25.5">
      <c r="A16" s="37">
        <f>SUM(A4:A15)</f>
        <v>324563.25</v>
      </c>
      <c r="B16" s="38"/>
      <c r="C16" s="39" t="s">
        <v>50</v>
      </c>
      <c r="D16" s="39" t="s">
        <v>51</v>
      </c>
      <c r="E16" s="37">
        <f>SUM(E4:E15)</f>
        <v>324563.25</v>
      </c>
      <c r="F16" s="37">
        <f>SUM(F4:F15)</f>
        <v>0</v>
      </c>
    </row>
  </sheetData>
  <mergeCells count="8">
    <mergeCell ref="A1:F1"/>
    <mergeCell ref="D2:D3"/>
    <mergeCell ref="E2:F2"/>
    <mergeCell ref="A4:A12"/>
    <mergeCell ref="B4:B12"/>
    <mergeCell ref="A2:A3"/>
    <mergeCell ref="B2:B3"/>
    <mergeCell ref="C2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5F696-6D61-4B0B-93B3-BE95289C373B}">
  <dimension ref="A1:G85"/>
  <sheetViews>
    <sheetView workbookViewId="0">
      <selection activeCell="L37" sqref="L37"/>
    </sheetView>
  </sheetViews>
  <sheetFormatPr defaultRowHeight="14.25"/>
  <cols>
    <col min="1" max="1" width="10.75" customWidth="1"/>
    <col min="2" max="2" width="15.75" customWidth="1"/>
    <col min="3" max="3" width="18.875" customWidth="1"/>
    <col min="4" max="4" width="36.625" style="52" customWidth="1"/>
    <col min="5" max="5" width="45.75" style="52" customWidth="1"/>
    <col min="6" max="6" width="13.375" customWidth="1"/>
    <col min="7" max="7" width="13.875" customWidth="1"/>
  </cols>
  <sheetData>
    <row r="1" spans="1:7" ht="39.75" customHeight="1">
      <c r="A1" s="103" t="s">
        <v>52</v>
      </c>
      <c r="B1" s="85" t="s">
        <v>19</v>
      </c>
      <c r="C1" s="87" t="s">
        <v>2</v>
      </c>
      <c r="D1" s="87" t="s">
        <v>20</v>
      </c>
      <c r="E1" s="75" t="s">
        <v>21</v>
      </c>
      <c r="F1" s="77" t="s">
        <v>22</v>
      </c>
      <c r="G1" s="78"/>
    </row>
    <row r="2" spans="1:7" ht="50.25" customHeight="1">
      <c r="A2" s="104"/>
      <c r="B2" s="105"/>
      <c r="C2" s="106"/>
      <c r="D2" s="88"/>
      <c r="E2" s="107"/>
      <c r="F2" s="25" t="s">
        <v>23</v>
      </c>
      <c r="G2" s="25" t="s">
        <v>24</v>
      </c>
    </row>
    <row r="3" spans="1:7">
      <c r="A3" s="101" t="s">
        <v>53</v>
      </c>
      <c r="B3" s="102">
        <f>SUM(F3:F22)</f>
        <v>28462.240000000002</v>
      </c>
      <c r="C3" s="93" t="s">
        <v>8</v>
      </c>
      <c r="D3" s="36" t="s">
        <v>54</v>
      </c>
      <c r="E3" s="28" t="s">
        <v>55</v>
      </c>
      <c r="F3" s="27">
        <v>1500</v>
      </c>
      <c r="G3" s="27"/>
    </row>
    <row r="4" spans="1:7" ht="25.5">
      <c r="A4" s="101"/>
      <c r="B4" s="102"/>
      <c r="C4" s="93"/>
      <c r="D4" s="36" t="s">
        <v>56</v>
      </c>
      <c r="E4" s="28" t="s">
        <v>57</v>
      </c>
      <c r="F4" s="27">
        <v>1500</v>
      </c>
      <c r="G4" s="27"/>
    </row>
    <row r="5" spans="1:7" ht="25.5">
      <c r="A5" s="101"/>
      <c r="B5" s="102"/>
      <c r="C5" s="93"/>
      <c r="D5" s="36" t="s">
        <v>58</v>
      </c>
      <c r="E5" s="28" t="s">
        <v>59</v>
      </c>
      <c r="F5" s="27">
        <v>1500</v>
      </c>
      <c r="G5" s="27"/>
    </row>
    <row r="6" spans="1:7" ht="25.5">
      <c r="A6" s="101"/>
      <c r="B6" s="102"/>
      <c r="C6" s="93"/>
      <c r="D6" s="36" t="s">
        <v>60</v>
      </c>
      <c r="E6" s="28" t="s">
        <v>61</v>
      </c>
      <c r="F6" s="27">
        <v>1050</v>
      </c>
      <c r="G6" s="27"/>
    </row>
    <row r="7" spans="1:7" ht="25.5">
      <c r="A7" s="101"/>
      <c r="B7" s="102"/>
      <c r="C7" s="93"/>
      <c r="D7" s="36" t="s">
        <v>62</v>
      </c>
      <c r="E7" s="28" t="s">
        <v>63</v>
      </c>
      <c r="F7" s="27">
        <v>1455</v>
      </c>
      <c r="G7" s="27"/>
    </row>
    <row r="8" spans="1:7" ht="25.5">
      <c r="A8" s="101"/>
      <c r="B8" s="102"/>
      <c r="C8" s="93"/>
      <c r="D8" s="36" t="s">
        <v>64</v>
      </c>
      <c r="E8" s="28" t="s">
        <v>65</v>
      </c>
      <c r="F8" s="27">
        <v>1500</v>
      </c>
      <c r="G8" s="27"/>
    </row>
    <row r="9" spans="1:7">
      <c r="A9" s="101"/>
      <c r="B9" s="102"/>
      <c r="C9" s="93"/>
      <c r="D9" s="36" t="s">
        <v>66</v>
      </c>
      <c r="E9" s="28" t="s">
        <v>67</v>
      </c>
      <c r="F9" s="27">
        <v>1200</v>
      </c>
      <c r="G9" s="27"/>
    </row>
    <row r="10" spans="1:7" ht="38.25">
      <c r="A10" s="101"/>
      <c r="B10" s="102"/>
      <c r="C10" s="93"/>
      <c r="D10" s="36" t="s">
        <v>68</v>
      </c>
      <c r="E10" s="28" t="s">
        <v>69</v>
      </c>
      <c r="F10" s="27">
        <v>1207.1999999999998</v>
      </c>
      <c r="G10" s="27"/>
    </row>
    <row r="11" spans="1:7">
      <c r="A11" s="101"/>
      <c r="B11" s="102"/>
      <c r="C11" s="93"/>
      <c r="D11" s="36" t="s">
        <v>70</v>
      </c>
      <c r="E11" s="28" t="s">
        <v>71</v>
      </c>
      <c r="F11" s="27">
        <v>1500</v>
      </c>
      <c r="G11" s="27"/>
    </row>
    <row r="12" spans="1:7">
      <c r="A12" s="101"/>
      <c r="B12" s="102"/>
      <c r="C12" s="93"/>
      <c r="D12" s="36" t="s">
        <v>72</v>
      </c>
      <c r="E12" s="28" t="s">
        <v>73</v>
      </c>
      <c r="F12" s="27">
        <v>1500</v>
      </c>
      <c r="G12" s="27"/>
    </row>
    <row r="13" spans="1:7" ht="25.5">
      <c r="A13" s="101"/>
      <c r="B13" s="102"/>
      <c r="C13" s="93"/>
      <c r="D13" s="36" t="s">
        <v>74</v>
      </c>
      <c r="E13" s="28" t="s">
        <v>75</v>
      </c>
      <c r="F13" s="27">
        <v>1482.24</v>
      </c>
      <c r="G13" s="27"/>
    </row>
    <row r="14" spans="1:7" ht="25.5">
      <c r="A14" s="101"/>
      <c r="B14" s="102"/>
      <c r="C14" s="93"/>
      <c r="D14" s="36" t="s">
        <v>76</v>
      </c>
      <c r="E14" s="28" t="s">
        <v>77</v>
      </c>
      <c r="F14" s="27">
        <v>1377.8</v>
      </c>
      <c r="G14" s="27"/>
    </row>
    <row r="15" spans="1:7">
      <c r="A15" s="101"/>
      <c r="B15" s="102"/>
      <c r="C15" s="93"/>
      <c r="D15" s="36" t="s">
        <v>78</v>
      </c>
      <c r="E15" s="28" t="s">
        <v>79</v>
      </c>
      <c r="F15" s="27">
        <v>1500</v>
      </c>
      <c r="G15" s="27"/>
    </row>
    <row r="16" spans="1:7" ht="25.5">
      <c r="A16" s="101"/>
      <c r="B16" s="102"/>
      <c r="C16" s="93"/>
      <c r="D16" s="36" t="s">
        <v>80</v>
      </c>
      <c r="E16" s="28" t="s">
        <v>81</v>
      </c>
      <c r="F16" s="27">
        <v>1500</v>
      </c>
      <c r="G16" s="27"/>
    </row>
    <row r="17" spans="1:7">
      <c r="A17" s="101"/>
      <c r="B17" s="102"/>
      <c r="C17" s="93"/>
      <c r="D17" s="36" t="s">
        <v>82</v>
      </c>
      <c r="E17" s="28" t="s">
        <v>83</v>
      </c>
      <c r="F17" s="27">
        <v>1500</v>
      </c>
      <c r="G17" s="27"/>
    </row>
    <row r="18" spans="1:7" ht="25.5">
      <c r="A18" s="101"/>
      <c r="B18" s="102"/>
      <c r="C18" s="93"/>
      <c r="D18" s="36" t="s">
        <v>84</v>
      </c>
      <c r="E18" s="28" t="s">
        <v>85</v>
      </c>
      <c r="F18" s="27">
        <v>1200</v>
      </c>
      <c r="G18" s="27"/>
    </row>
    <row r="19" spans="1:7">
      <c r="A19" s="101"/>
      <c r="B19" s="102"/>
      <c r="C19" s="93"/>
      <c r="D19" s="36" t="s">
        <v>86</v>
      </c>
      <c r="E19" s="28" t="s">
        <v>87</v>
      </c>
      <c r="F19" s="27">
        <v>1500</v>
      </c>
      <c r="G19" s="27"/>
    </row>
    <row r="20" spans="1:7">
      <c r="A20" s="101"/>
      <c r="B20" s="102"/>
      <c r="C20" s="93"/>
      <c r="D20" s="36" t="s">
        <v>88</v>
      </c>
      <c r="E20" s="28" t="s">
        <v>89</v>
      </c>
      <c r="F20" s="27">
        <v>1500</v>
      </c>
      <c r="G20" s="27"/>
    </row>
    <row r="21" spans="1:7" ht="25.5">
      <c r="A21" s="101"/>
      <c r="B21" s="102"/>
      <c r="C21" s="93"/>
      <c r="D21" s="36" t="s">
        <v>90</v>
      </c>
      <c r="E21" s="28" t="s">
        <v>91</v>
      </c>
      <c r="F21" s="27">
        <v>1490</v>
      </c>
      <c r="G21" s="27"/>
    </row>
    <row r="22" spans="1:7" ht="25.5">
      <c r="A22" s="101"/>
      <c r="B22" s="102"/>
      <c r="C22" s="93"/>
      <c r="D22" s="36" t="s">
        <v>92</v>
      </c>
      <c r="E22" s="28" t="s">
        <v>93</v>
      </c>
      <c r="F22" s="27">
        <v>1500</v>
      </c>
      <c r="G22" s="27"/>
    </row>
    <row r="23" spans="1:7">
      <c r="A23" s="99"/>
      <c r="B23" s="80">
        <f>SUM(F23:F25)</f>
        <v>4500</v>
      </c>
      <c r="C23" s="83" t="s">
        <v>94</v>
      </c>
      <c r="D23" s="28" t="s">
        <v>95</v>
      </c>
      <c r="E23" s="28" t="s">
        <v>96</v>
      </c>
      <c r="F23" s="27">
        <v>1500</v>
      </c>
      <c r="G23" s="27"/>
    </row>
    <row r="24" spans="1:7" ht="25.5">
      <c r="A24" s="99"/>
      <c r="B24" s="80"/>
      <c r="C24" s="83"/>
      <c r="D24" s="28" t="s">
        <v>97</v>
      </c>
      <c r="E24" s="28" t="s">
        <v>98</v>
      </c>
      <c r="F24" s="27">
        <v>1500</v>
      </c>
      <c r="G24" s="27"/>
    </row>
    <row r="25" spans="1:7">
      <c r="A25" s="99"/>
      <c r="B25" s="81"/>
      <c r="C25" s="84"/>
      <c r="D25" s="28" t="s">
        <v>99</v>
      </c>
      <c r="E25" s="28" t="s">
        <v>100</v>
      </c>
      <c r="F25" s="27">
        <v>1500</v>
      </c>
      <c r="G25" s="27"/>
    </row>
    <row r="26" spans="1:7">
      <c r="A26" s="98" t="s">
        <v>101</v>
      </c>
      <c r="B26" s="79">
        <f>SUM(F26:F43)</f>
        <v>49034.41</v>
      </c>
      <c r="C26" s="82" t="s">
        <v>12</v>
      </c>
      <c r="D26" s="26" t="s">
        <v>102</v>
      </c>
      <c r="E26" s="95" t="s">
        <v>103</v>
      </c>
      <c r="F26" s="27">
        <v>2993.3100000000004</v>
      </c>
      <c r="G26" s="27"/>
    </row>
    <row r="27" spans="1:7">
      <c r="A27" s="99"/>
      <c r="B27" s="80"/>
      <c r="C27" s="83"/>
      <c r="D27" s="26" t="s">
        <v>104</v>
      </c>
      <c r="E27" s="96"/>
      <c r="F27" s="27">
        <v>2888.4</v>
      </c>
      <c r="G27" s="27"/>
    </row>
    <row r="28" spans="1:7">
      <c r="A28" s="99"/>
      <c r="B28" s="80"/>
      <c r="C28" s="83"/>
      <c r="D28" s="26" t="s">
        <v>105</v>
      </c>
      <c r="E28" s="96"/>
      <c r="F28" s="27">
        <v>3000</v>
      </c>
      <c r="G28" s="27"/>
    </row>
    <row r="29" spans="1:7">
      <c r="A29" s="99"/>
      <c r="B29" s="80"/>
      <c r="C29" s="83"/>
      <c r="D29" s="26" t="s">
        <v>106</v>
      </c>
      <c r="E29" s="96"/>
      <c r="F29" s="27">
        <v>2920.76</v>
      </c>
      <c r="G29" s="27"/>
    </row>
    <row r="30" spans="1:7">
      <c r="A30" s="99"/>
      <c r="B30" s="80"/>
      <c r="C30" s="83"/>
      <c r="D30" s="26" t="s">
        <v>107</v>
      </c>
      <c r="E30" s="96"/>
      <c r="F30" s="27">
        <v>2990.3700000000003</v>
      </c>
      <c r="G30" s="27"/>
    </row>
    <row r="31" spans="1:7">
      <c r="A31" s="99"/>
      <c r="B31" s="80"/>
      <c r="C31" s="83"/>
      <c r="D31" s="26" t="s">
        <v>108</v>
      </c>
      <c r="E31" s="96"/>
      <c r="F31" s="27">
        <v>1300</v>
      </c>
      <c r="G31" s="27"/>
    </row>
    <row r="32" spans="1:7">
      <c r="A32" s="99"/>
      <c r="B32" s="80"/>
      <c r="C32" s="83"/>
      <c r="D32" s="26" t="s">
        <v>109</v>
      </c>
      <c r="E32" s="96"/>
      <c r="F32" s="27">
        <v>3000</v>
      </c>
      <c r="G32" s="27"/>
    </row>
    <row r="33" spans="1:7">
      <c r="A33" s="99"/>
      <c r="B33" s="80"/>
      <c r="C33" s="83"/>
      <c r="D33" s="26" t="s">
        <v>110</v>
      </c>
      <c r="E33" s="96"/>
      <c r="F33" s="27">
        <v>2980</v>
      </c>
      <c r="G33" s="27"/>
    </row>
    <row r="34" spans="1:7">
      <c r="A34" s="99"/>
      <c r="B34" s="80"/>
      <c r="C34" s="83"/>
      <c r="D34" s="26" t="s">
        <v>111</v>
      </c>
      <c r="E34" s="96"/>
      <c r="F34" s="27">
        <v>2710</v>
      </c>
      <c r="G34" s="27"/>
    </row>
    <row r="35" spans="1:7">
      <c r="A35" s="99"/>
      <c r="B35" s="80"/>
      <c r="C35" s="83"/>
      <c r="D35" s="26" t="s">
        <v>112</v>
      </c>
      <c r="E35" s="96"/>
      <c r="F35" s="27">
        <v>1995.07</v>
      </c>
      <c r="G35" s="27"/>
    </row>
    <row r="36" spans="1:7">
      <c r="A36" s="99"/>
      <c r="B36" s="80"/>
      <c r="C36" s="83"/>
      <c r="D36" s="26" t="s">
        <v>113</v>
      </c>
      <c r="E36" s="96"/>
      <c r="F36" s="27">
        <v>3000</v>
      </c>
      <c r="G36" s="27"/>
    </row>
    <row r="37" spans="1:7">
      <c r="A37" s="99"/>
      <c r="B37" s="80"/>
      <c r="C37" s="83"/>
      <c r="D37" s="26" t="s">
        <v>114</v>
      </c>
      <c r="E37" s="96"/>
      <c r="F37" s="27">
        <v>3000</v>
      </c>
      <c r="G37" s="27"/>
    </row>
    <row r="38" spans="1:7" ht="25.5">
      <c r="A38" s="99"/>
      <c r="B38" s="80"/>
      <c r="C38" s="83"/>
      <c r="D38" s="26" t="s">
        <v>115</v>
      </c>
      <c r="E38" s="96"/>
      <c r="F38" s="27">
        <v>3000</v>
      </c>
      <c r="G38" s="27"/>
    </row>
    <row r="39" spans="1:7">
      <c r="A39" s="99"/>
      <c r="B39" s="80"/>
      <c r="C39" s="83"/>
      <c r="D39" s="26" t="s">
        <v>116</v>
      </c>
      <c r="E39" s="96"/>
      <c r="F39" s="27">
        <v>3000</v>
      </c>
      <c r="G39" s="27"/>
    </row>
    <row r="40" spans="1:7">
      <c r="A40" s="99"/>
      <c r="B40" s="80"/>
      <c r="C40" s="83"/>
      <c r="D40" s="26" t="s">
        <v>117</v>
      </c>
      <c r="E40" s="96"/>
      <c r="F40" s="27">
        <v>2146.5</v>
      </c>
      <c r="G40" s="27"/>
    </row>
    <row r="41" spans="1:7">
      <c r="A41" s="99"/>
      <c r="B41" s="80"/>
      <c r="C41" s="83"/>
      <c r="D41" s="26" t="s">
        <v>118</v>
      </c>
      <c r="E41" s="96"/>
      <c r="F41" s="27">
        <v>3000</v>
      </c>
      <c r="G41" s="27"/>
    </row>
    <row r="42" spans="1:7">
      <c r="A42" s="99"/>
      <c r="B42" s="80"/>
      <c r="C42" s="83"/>
      <c r="D42" s="26" t="s">
        <v>119</v>
      </c>
      <c r="E42" s="96"/>
      <c r="F42" s="27">
        <v>2110</v>
      </c>
      <c r="G42" s="27"/>
    </row>
    <row r="43" spans="1:7" ht="25.5">
      <c r="A43" s="99"/>
      <c r="B43" s="80"/>
      <c r="C43" s="83"/>
      <c r="D43" s="26" t="s">
        <v>120</v>
      </c>
      <c r="E43" s="97"/>
      <c r="F43" s="27">
        <v>3000</v>
      </c>
      <c r="G43" s="27"/>
    </row>
    <row r="44" spans="1:7" ht="39">
      <c r="A44" s="98" t="s">
        <v>121</v>
      </c>
      <c r="B44" s="79">
        <f>SUM(F44:F71)</f>
        <v>435465.79999999993</v>
      </c>
      <c r="C44" s="82" t="s">
        <v>10</v>
      </c>
      <c r="D44" s="26" t="s">
        <v>122</v>
      </c>
      <c r="E44" s="26" t="s">
        <v>123</v>
      </c>
      <c r="F44" s="40">
        <v>39500</v>
      </c>
      <c r="G44" s="27"/>
    </row>
    <row r="45" spans="1:7" ht="26.25">
      <c r="A45" s="99"/>
      <c r="B45" s="80"/>
      <c r="C45" s="83"/>
      <c r="D45" s="26" t="s">
        <v>48</v>
      </c>
      <c r="E45" s="26" t="s">
        <v>124</v>
      </c>
      <c r="F45" s="41">
        <v>25975.200000000001</v>
      </c>
      <c r="G45" s="27"/>
    </row>
    <row r="46" spans="1:7" ht="26.25">
      <c r="A46" s="99"/>
      <c r="B46" s="80"/>
      <c r="C46" s="83"/>
      <c r="D46" s="26" t="s">
        <v>80</v>
      </c>
      <c r="E46" s="26" t="s">
        <v>125</v>
      </c>
      <c r="F46" s="41">
        <v>39998.800000000003</v>
      </c>
      <c r="G46" s="27"/>
    </row>
    <row r="47" spans="1:7" ht="39">
      <c r="A47" s="99"/>
      <c r="B47" s="80"/>
      <c r="C47" s="83"/>
      <c r="D47" s="42" t="s">
        <v>126</v>
      </c>
      <c r="E47" s="26" t="s">
        <v>127</v>
      </c>
      <c r="F47" s="41">
        <v>38990</v>
      </c>
      <c r="G47" s="27"/>
    </row>
    <row r="48" spans="1:7" ht="15">
      <c r="A48" s="99"/>
      <c r="B48" s="80"/>
      <c r="C48" s="83"/>
      <c r="D48" s="26" t="s">
        <v>128</v>
      </c>
      <c r="E48" s="26" t="s">
        <v>129</v>
      </c>
      <c r="F48" s="41">
        <v>39288</v>
      </c>
      <c r="G48" s="27"/>
    </row>
    <row r="49" spans="1:7" ht="26.25">
      <c r="A49" s="99"/>
      <c r="B49" s="80"/>
      <c r="C49" s="83"/>
      <c r="D49" s="26" t="s">
        <v>130</v>
      </c>
      <c r="E49" s="26" t="s">
        <v>131</v>
      </c>
      <c r="F49" s="41">
        <v>9962.5</v>
      </c>
      <c r="G49" s="27"/>
    </row>
    <row r="50" spans="1:7" ht="39">
      <c r="A50" s="99"/>
      <c r="B50" s="80"/>
      <c r="C50" s="83"/>
      <c r="D50" s="26" t="s">
        <v>132</v>
      </c>
      <c r="E50" s="26" t="s">
        <v>133</v>
      </c>
      <c r="F50" s="41">
        <v>40000</v>
      </c>
      <c r="G50" s="27"/>
    </row>
    <row r="51" spans="1:7" ht="26.25">
      <c r="A51" s="99"/>
      <c r="B51" s="80"/>
      <c r="C51" s="83"/>
      <c r="D51" s="26" t="s">
        <v>134</v>
      </c>
      <c r="E51" s="26" t="s">
        <v>135</v>
      </c>
      <c r="F51" s="41">
        <v>34158</v>
      </c>
      <c r="G51" s="27"/>
    </row>
    <row r="52" spans="1:7" ht="26.25">
      <c r="A52" s="99"/>
      <c r="B52" s="80"/>
      <c r="C52" s="83"/>
      <c r="D52" s="26" t="s">
        <v>136</v>
      </c>
      <c r="E52" s="26" t="s">
        <v>137</v>
      </c>
      <c r="F52" s="41">
        <v>16665.22</v>
      </c>
      <c r="G52" s="27"/>
    </row>
    <row r="53" spans="1:7" ht="39">
      <c r="A53" s="99"/>
      <c r="B53" s="80"/>
      <c r="C53" s="83"/>
      <c r="D53" s="26" t="s">
        <v>138</v>
      </c>
      <c r="E53" s="26" t="s">
        <v>139</v>
      </c>
      <c r="F53" s="41">
        <v>40000</v>
      </c>
      <c r="G53" s="27"/>
    </row>
    <row r="54" spans="1:7" ht="39">
      <c r="A54" s="99"/>
      <c r="B54" s="80"/>
      <c r="C54" s="83"/>
      <c r="D54" s="26" t="s">
        <v>140</v>
      </c>
      <c r="E54" s="26" t="s">
        <v>141</v>
      </c>
      <c r="F54" s="41">
        <v>40000</v>
      </c>
      <c r="G54" s="27"/>
    </row>
    <row r="55" spans="1:7" ht="26.25">
      <c r="A55" s="99"/>
      <c r="B55" s="80"/>
      <c r="C55" s="83"/>
      <c r="D55" s="26" t="s">
        <v>142</v>
      </c>
      <c r="E55" s="26" t="s">
        <v>143</v>
      </c>
      <c r="F55" s="41">
        <v>5000</v>
      </c>
      <c r="G55" s="27"/>
    </row>
    <row r="56" spans="1:7" ht="26.25">
      <c r="A56" s="99"/>
      <c r="B56" s="80"/>
      <c r="C56" s="83"/>
      <c r="D56" s="42" t="s">
        <v>68</v>
      </c>
      <c r="E56" s="26" t="s">
        <v>144</v>
      </c>
      <c r="F56" s="41">
        <v>1200</v>
      </c>
      <c r="G56" s="27"/>
    </row>
    <row r="57" spans="1:7" ht="15">
      <c r="A57" s="99"/>
      <c r="B57" s="80"/>
      <c r="C57" s="83"/>
      <c r="D57" s="26" t="s">
        <v>145</v>
      </c>
      <c r="E57" s="26" t="s">
        <v>146</v>
      </c>
      <c r="F57" s="41">
        <v>720</v>
      </c>
      <c r="G57" s="27"/>
    </row>
    <row r="58" spans="1:7" ht="26.25">
      <c r="A58" s="99"/>
      <c r="B58" s="80"/>
      <c r="C58" s="83"/>
      <c r="D58" s="26" t="s">
        <v>147</v>
      </c>
      <c r="E58" s="26" t="s">
        <v>148</v>
      </c>
      <c r="F58" s="41">
        <v>4700</v>
      </c>
      <c r="G58" s="27"/>
    </row>
    <row r="59" spans="1:7" ht="26.25">
      <c r="A59" s="99"/>
      <c r="B59" s="80"/>
      <c r="C59" s="83"/>
      <c r="D59" s="26" t="s">
        <v>149</v>
      </c>
      <c r="E59" s="26" t="s">
        <v>150</v>
      </c>
      <c r="F59" s="41">
        <v>1950</v>
      </c>
      <c r="G59" s="27"/>
    </row>
    <row r="60" spans="1:7" ht="26.25">
      <c r="A60" s="99"/>
      <c r="B60" s="80"/>
      <c r="C60" s="83"/>
      <c r="D60" s="26" t="s">
        <v>151</v>
      </c>
      <c r="E60" s="26" t="s">
        <v>152</v>
      </c>
      <c r="F60" s="41">
        <v>4946</v>
      </c>
      <c r="G60" s="27"/>
    </row>
    <row r="61" spans="1:7" ht="26.25">
      <c r="A61" s="99"/>
      <c r="B61" s="80"/>
      <c r="C61" s="83"/>
      <c r="D61" s="26" t="s">
        <v>153</v>
      </c>
      <c r="E61" s="26" t="s">
        <v>154</v>
      </c>
      <c r="F61" s="41">
        <v>4500</v>
      </c>
      <c r="G61" s="27"/>
    </row>
    <row r="62" spans="1:7" ht="39">
      <c r="A62" s="99"/>
      <c r="B62" s="80"/>
      <c r="C62" s="83"/>
      <c r="D62" s="26" t="s">
        <v>155</v>
      </c>
      <c r="E62" s="26" t="s">
        <v>156</v>
      </c>
      <c r="F62" s="41">
        <v>4809.1000000000004</v>
      </c>
      <c r="G62" s="27"/>
    </row>
    <row r="63" spans="1:7" ht="26.25">
      <c r="A63" s="99"/>
      <c r="B63" s="80"/>
      <c r="C63" s="83"/>
      <c r="D63" s="26" t="s">
        <v>157</v>
      </c>
      <c r="E63" s="26" t="s">
        <v>158</v>
      </c>
      <c r="F63" s="41">
        <v>5000</v>
      </c>
      <c r="G63" s="27"/>
    </row>
    <row r="64" spans="1:7" ht="26.25">
      <c r="A64" s="99"/>
      <c r="B64" s="80"/>
      <c r="C64" s="83"/>
      <c r="D64" s="26" t="s">
        <v>159</v>
      </c>
      <c r="E64" s="26" t="s">
        <v>160</v>
      </c>
      <c r="F64" s="41">
        <v>5000</v>
      </c>
      <c r="G64" s="27"/>
    </row>
    <row r="65" spans="1:7" ht="26.25">
      <c r="A65" s="99"/>
      <c r="B65" s="80"/>
      <c r="C65" s="83"/>
      <c r="D65" s="26" t="s">
        <v>161</v>
      </c>
      <c r="E65" s="26" t="s">
        <v>162</v>
      </c>
      <c r="F65" s="41">
        <v>3102.98</v>
      </c>
      <c r="G65" s="27"/>
    </row>
    <row r="66" spans="1:7" ht="26.25">
      <c r="A66" s="99"/>
      <c r="B66" s="80"/>
      <c r="C66" s="83"/>
      <c r="D66" s="26" t="s">
        <v>163</v>
      </c>
      <c r="E66" s="26" t="s">
        <v>164</v>
      </c>
      <c r="F66" s="41">
        <v>5000</v>
      </c>
      <c r="G66" s="27"/>
    </row>
    <row r="67" spans="1:7" ht="15">
      <c r="A67" s="99"/>
      <c r="B67" s="80"/>
      <c r="C67" s="83"/>
      <c r="D67" s="26" t="s">
        <v>165</v>
      </c>
      <c r="E67" s="26" t="s">
        <v>166</v>
      </c>
      <c r="F67" s="41">
        <v>5000</v>
      </c>
      <c r="G67" s="27"/>
    </row>
    <row r="68" spans="1:7" ht="26.25">
      <c r="A68" s="99"/>
      <c r="B68" s="80"/>
      <c r="C68" s="83"/>
      <c r="D68" s="26" t="s">
        <v>167</v>
      </c>
      <c r="E68" s="26" t="s">
        <v>168</v>
      </c>
      <c r="F68" s="41">
        <v>5000</v>
      </c>
      <c r="G68" s="27"/>
    </row>
    <row r="69" spans="1:7" ht="26.25">
      <c r="A69" s="99"/>
      <c r="B69" s="80"/>
      <c r="C69" s="83"/>
      <c r="D69" s="26" t="s">
        <v>169</v>
      </c>
      <c r="E69" s="26" t="s">
        <v>170</v>
      </c>
      <c r="F69" s="41">
        <v>5000</v>
      </c>
      <c r="G69" s="27"/>
    </row>
    <row r="70" spans="1:7" ht="39">
      <c r="A70" s="99"/>
      <c r="B70" s="80"/>
      <c r="C70" s="83"/>
      <c r="D70" s="26" t="s">
        <v>171</v>
      </c>
      <c r="E70" s="26" t="s">
        <v>172</v>
      </c>
      <c r="F70" s="41">
        <v>5000</v>
      </c>
      <c r="G70" s="27"/>
    </row>
    <row r="71" spans="1:7" ht="39">
      <c r="A71" s="100"/>
      <c r="B71" s="81"/>
      <c r="C71" s="84"/>
      <c r="D71" s="26" t="s">
        <v>173</v>
      </c>
      <c r="E71" s="26" t="s">
        <v>174</v>
      </c>
      <c r="F71" s="41">
        <v>5000</v>
      </c>
      <c r="G71" s="27"/>
    </row>
    <row r="72" spans="1:7" ht="25.5">
      <c r="A72" s="98" t="s">
        <v>175</v>
      </c>
      <c r="B72" s="79">
        <f>SUM(F72:F80)</f>
        <v>69602.399999999994</v>
      </c>
      <c r="C72" s="82" t="s">
        <v>12</v>
      </c>
      <c r="D72" s="26" t="s">
        <v>176</v>
      </c>
      <c r="E72" s="26" t="s">
        <v>177</v>
      </c>
      <c r="F72" s="43">
        <v>5400</v>
      </c>
      <c r="G72" s="43"/>
    </row>
    <row r="73" spans="1:7" ht="38.25">
      <c r="A73" s="99"/>
      <c r="B73" s="80"/>
      <c r="C73" s="83"/>
      <c r="D73" s="26" t="s">
        <v>178</v>
      </c>
      <c r="E73" s="26" t="s">
        <v>179</v>
      </c>
      <c r="F73" s="27">
        <v>14000</v>
      </c>
      <c r="G73" s="27"/>
    </row>
    <row r="74" spans="1:7" ht="25.5">
      <c r="A74" s="99"/>
      <c r="B74" s="80"/>
      <c r="C74" s="83"/>
      <c r="D74" s="26" t="s">
        <v>180</v>
      </c>
      <c r="E74" s="26" t="s">
        <v>181</v>
      </c>
      <c r="F74" s="27">
        <v>9580</v>
      </c>
      <c r="G74" s="27"/>
    </row>
    <row r="75" spans="1:7" ht="25.5">
      <c r="A75" s="99"/>
      <c r="B75" s="80"/>
      <c r="C75" s="83"/>
      <c r="D75" s="26" t="s">
        <v>182</v>
      </c>
      <c r="E75" s="26" t="s">
        <v>183</v>
      </c>
      <c r="F75" s="27">
        <v>6560</v>
      </c>
      <c r="G75" s="27"/>
    </row>
    <row r="76" spans="1:7" ht="38.25">
      <c r="A76" s="99"/>
      <c r="B76" s="80"/>
      <c r="C76" s="83"/>
      <c r="D76" s="26" t="s">
        <v>184</v>
      </c>
      <c r="E76" s="26" t="s">
        <v>185</v>
      </c>
      <c r="F76" s="27">
        <v>2655</v>
      </c>
      <c r="G76" s="27"/>
    </row>
    <row r="77" spans="1:7" ht="38.25">
      <c r="A77" s="99"/>
      <c r="B77" s="80"/>
      <c r="C77" s="83"/>
      <c r="D77" s="26" t="s">
        <v>186</v>
      </c>
      <c r="E77" s="26" t="s">
        <v>187</v>
      </c>
      <c r="F77" s="27">
        <v>3261.4</v>
      </c>
      <c r="G77" s="27"/>
    </row>
    <row r="78" spans="1:7" ht="25.5">
      <c r="A78" s="99"/>
      <c r="B78" s="80"/>
      <c r="C78" s="83"/>
      <c r="D78" s="26" t="s">
        <v>188</v>
      </c>
      <c r="E78" s="26" t="s">
        <v>189</v>
      </c>
      <c r="F78" s="27">
        <v>9196</v>
      </c>
      <c r="G78" s="27"/>
    </row>
    <row r="79" spans="1:7" ht="38.25">
      <c r="A79" s="99"/>
      <c r="B79" s="80"/>
      <c r="C79" s="83"/>
      <c r="D79" s="26" t="s">
        <v>190</v>
      </c>
      <c r="E79" s="26" t="s">
        <v>191</v>
      </c>
      <c r="F79" s="27">
        <v>9500</v>
      </c>
      <c r="G79" s="27"/>
    </row>
    <row r="80" spans="1:7" ht="25.5">
      <c r="A80" s="99"/>
      <c r="B80" s="80"/>
      <c r="C80" s="83"/>
      <c r="D80" s="44" t="s">
        <v>192</v>
      </c>
      <c r="E80" s="44" t="s">
        <v>193</v>
      </c>
      <c r="F80" s="45">
        <v>9450</v>
      </c>
      <c r="G80" s="45"/>
    </row>
    <row r="81" spans="1:7">
      <c r="A81" s="89" t="s">
        <v>194</v>
      </c>
      <c r="B81" s="91">
        <f>SUM(F81:F83)</f>
        <v>59606.19</v>
      </c>
      <c r="C81" s="93" t="s">
        <v>47</v>
      </c>
      <c r="D81" s="44" t="s">
        <v>195</v>
      </c>
      <c r="E81" s="44" t="s">
        <v>196</v>
      </c>
      <c r="F81" s="45">
        <v>29996.51</v>
      </c>
      <c r="G81" s="46"/>
    </row>
    <row r="82" spans="1:7">
      <c r="A82" s="90"/>
      <c r="B82" s="92"/>
      <c r="C82" s="93"/>
      <c r="D82" s="44" t="s">
        <v>197</v>
      </c>
      <c r="E82" s="44" t="s">
        <v>198</v>
      </c>
      <c r="F82" s="45">
        <v>14609.68</v>
      </c>
      <c r="G82" s="47"/>
    </row>
    <row r="83" spans="1:7" ht="25.5">
      <c r="A83" s="90"/>
      <c r="B83" s="92"/>
      <c r="C83" s="94"/>
      <c r="D83" s="44" t="s">
        <v>199</v>
      </c>
      <c r="E83" s="44" t="s">
        <v>200</v>
      </c>
      <c r="F83" s="45">
        <v>15000</v>
      </c>
      <c r="G83" s="47"/>
    </row>
    <row r="84" spans="1:7">
      <c r="A84" s="90"/>
      <c r="B84" s="48">
        <f>F84</f>
        <v>30000</v>
      </c>
      <c r="C84" s="49" t="s">
        <v>10</v>
      </c>
      <c r="D84" s="26" t="s">
        <v>201</v>
      </c>
      <c r="E84" s="26" t="s">
        <v>202</v>
      </c>
      <c r="F84" s="27">
        <v>30000</v>
      </c>
      <c r="G84" s="50"/>
    </row>
    <row r="85" spans="1:7">
      <c r="A85" s="51" t="s">
        <v>203</v>
      </c>
      <c r="B85" s="37">
        <f>SUM(B3:B84)</f>
        <v>676671.04</v>
      </c>
      <c r="C85" s="38"/>
      <c r="D85" s="39" t="s">
        <v>204</v>
      </c>
      <c r="E85" s="39" t="s">
        <v>205</v>
      </c>
      <c r="F85" s="37">
        <f>SUM(F3:F84)</f>
        <v>676671.04</v>
      </c>
      <c r="G85" s="37">
        <f>SUM(G4:G84)</f>
        <v>0</v>
      </c>
    </row>
  </sheetData>
  <mergeCells count="24">
    <mergeCell ref="F1:G1"/>
    <mergeCell ref="A1:A2"/>
    <mergeCell ref="B1:B2"/>
    <mergeCell ref="C1:C2"/>
    <mergeCell ref="D1:D2"/>
    <mergeCell ref="E1:E2"/>
    <mergeCell ref="A3:A25"/>
    <mergeCell ref="B3:B22"/>
    <mergeCell ref="C3:C22"/>
    <mergeCell ref="B23:B25"/>
    <mergeCell ref="C23:C25"/>
    <mergeCell ref="A81:A84"/>
    <mergeCell ref="B81:B83"/>
    <mergeCell ref="C81:C83"/>
    <mergeCell ref="E26:E43"/>
    <mergeCell ref="A44:A71"/>
    <mergeCell ref="B44:B71"/>
    <mergeCell ref="C44:C71"/>
    <mergeCell ref="A72:A80"/>
    <mergeCell ref="B72:B80"/>
    <mergeCell ref="C72:C80"/>
    <mergeCell ref="A26:A43"/>
    <mergeCell ref="B26:B43"/>
    <mergeCell ref="C26:C4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7E742C26D93448A01BB0E1EA83AC14" ma:contentTypeVersion="13" ma:contentTypeDescription="Create a new document." ma:contentTypeScope="" ma:versionID="f8a105e1f317e7002684e826ee816abe">
  <xsd:schema xmlns:xsd="http://www.w3.org/2001/XMLSchema" xmlns:xs="http://www.w3.org/2001/XMLSchema" xmlns:p="http://schemas.microsoft.com/office/2006/metadata/properties" xmlns:ns2="69fe02a1-9dc0-42ff-b0f2-4a3bdf816d7b" xmlns:ns3="479692f5-f438-4a78-af9e-353529433317" targetNamespace="http://schemas.microsoft.com/office/2006/metadata/properties" ma:root="true" ma:fieldsID="7fa5d16a19c4ad66e95c65b2fcd0973a" ns2:_="" ns3:_="">
    <xsd:import namespace="69fe02a1-9dc0-42ff-b0f2-4a3bdf816d7b"/>
    <xsd:import namespace="479692f5-f438-4a78-af9e-3535294333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fe02a1-9dc0-42ff-b0f2-4a3bdf816d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8949354-14f0-4874-8f4b-e779964bd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692f5-f438-4a78-af9e-35352943331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28ec621-88c1-450e-be94-222ef9bbd087}" ma:internalName="TaxCatchAll" ma:showField="CatchAllData" ma:web="479692f5-f438-4a78-af9e-3535294333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9692f5-f438-4a78-af9e-353529433317" xsi:nil="true"/>
    <lcf76f155ced4ddcb4097134ff3c332f xmlns="69fe02a1-9dc0-42ff-b0f2-4a3bdf816d7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D7B6BA-135B-472F-ABE4-FA1076629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fe02a1-9dc0-42ff-b0f2-4a3bdf816d7b"/>
    <ds:schemaRef ds:uri="479692f5-f438-4a78-af9e-3535294333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E940EC-A583-4C20-A11D-A39AAA67A0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4323BA-CE44-4F01-ACC3-CA91BE83942E}">
  <ds:schemaRefs>
    <ds:schemaRef ds:uri="http://purl.org/dc/dcmitype/"/>
    <ds:schemaRef ds:uri="http://purl.org/dc/terms/"/>
    <ds:schemaRef ds:uri="69fe02a1-9dc0-42ff-b0f2-4a3bdf816d7b"/>
    <ds:schemaRef ds:uri="http://schemas.openxmlformats.org/package/2006/metadata/core-properties"/>
    <ds:schemaRef ds:uri="http://schemas.microsoft.com/office/2006/documentManagement/types"/>
    <ds:schemaRef ds:uri="479692f5-f438-4a78-af9e-353529433317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Vlastné projekty</vt:lpstr>
      <vt:lpstr>Partnerské projekty</vt:lpstr>
      <vt:lpstr>Grantové programy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Fabšíková</dc:creator>
  <cp:keywords/>
  <dc:description/>
  <cp:lastModifiedBy>Petra Fabšíková</cp:lastModifiedBy>
  <cp:revision/>
  <dcterms:created xsi:type="dcterms:W3CDTF">2025-07-23T13:55:57Z</dcterms:created>
  <dcterms:modified xsi:type="dcterms:W3CDTF">2025-08-22T10:12:04Z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0x010100407E742C26D93448A01BB0E1EA83AC14</vt:lpwstr>
  </property>
  <property fmtid="{D5CDD505-2E9C-101B-9397-08002B2CF9AE}" pid="3" name="MediaServiceImageTags">
    <vt:lpwstr/>
  </property>
</Properties>
</file>